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920" activeTab="0"/>
  </bookViews>
  <sheets>
    <sheet name="finansirano 19-20  " sheetId="1" r:id="rId1"/>
  </sheets>
  <definedNames>
    <definedName name="_xlnm._FilterDatabase" localSheetId="0" hidden="1">'finansirano 19-20  '!$A$1:$AL$11</definedName>
  </definedNames>
  <calcPr fullCalcOnLoad="1"/>
</workbook>
</file>

<file path=xl/comments1.xml><?xml version="1.0" encoding="utf-8"?>
<comments xmlns="http://schemas.openxmlformats.org/spreadsheetml/2006/main">
  <authors>
    <author>Милена Богданова</author>
  </authors>
  <commentList>
    <comment ref="AD11" authorId="0">
      <text>
        <r>
          <rPr>
            <b/>
            <sz val="9"/>
            <rFont val="Tahoma"/>
            <family val="2"/>
          </rPr>
          <t>Милена Богданова:</t>
        </r>
        <r>
          <rPr>
            <sz val="9"/>
            <rFont val="Tahoma"/>
            <family val="2"/>
          </rPr>
          <t xml:space="preserve">
2 travel days
</t>
        </r>
      </text>
    </comment>
    <comment ref="N11" authorId="0">
      <text>
        <r>
          <rPr>
            <b/>
            <sz val="9"/>
            <rFont val="Tahoma"/>
            <family val="2"/>
          </rPr>
          <t>Милена Богданова:</t>
        </r>
        <r>
          <rPr>
            <sz val="9"/>
            <rFont val="Tahoma"/>
            <family val="2"/>
          </rPr>
          <t xml:space="preserve">
2 travel days
</t>
        </r>
      </text>
    </comment>
    <comment ref="AD10" authorId="0">
      <text>
        <r>
          <rPr>
            <b/>
            <sz val="9"/>
            <rFont val="Tahoma"/>
            <family val="2"/>
          </rPr>
          <t>Милена Богданова:</t>
        </r>
        <r>
          <rPr>
            <sz val="9"/>
            <rFont val="Tahoma"/>
            <family val="2"/>
          </rPr>
          <t xml:space="preserve">
2 travel days
</t>
        </r>
      </text>
    </comment>
    <comment ref="N10" authorId="0">
      <text>
        <r>
          <rPr>
            <b/>
            <sz val="9"/>
            <rFont val="Tahoma"/>
            <family val="2"/>
          </rPr>
          <t>Милена Богданова:</t>
        </r>
        <r>
          <rPr>
            <sz val="9"/>
            <rFont val="Tahoma"/>
            <family val="2"/>
          </rPr>
          <t xml:space="preserve">
2 travel days
</t>
        </r>
      </text>
    </comment>
    <comment ref="AD8" authorId="0">
      <text>
        <r>
          <rPr>
            <b/>
            <sz val="9"/>
            <rFont val="Tahoma"/>
            <family val="2"/>
          </rPr>
          <t>Милена Богданова:</t>
        </r>
        <r>
          <rPr>
            <sz val="9"/>
            <rFont val="Tahoma"/>
            <family val="2"/>
          </rPr>
          <t xml:space="preserve">
2 travel days
</t>
        </r>
      </text>
    </comment>
    <comment ref="N8" authorId="0">
      <text>
        <r>
          <rPr>
            <b/>
            <sz val="9"/>
            <rFont val="Tahoma"/>
            <family val="2"/>
          </rPr>
          <t>Милена Богданова:</t>
        </r>
        <r>
          <rPr>
            <sz val="9"/>
            <rFont val="Tahoma"/>
            <family val="2"/>
          </rPr>
          <t xml:space="preserve">
2 travel days
</t>
        </r>
      </text>
    </comment>
  </commentList>
</comments>
</file>

<file path=xl/sharedStrings.xml><?xml version="1.0" encoding="utf-8"?>
<sst xmlns="http://schemas.openxmlformats.org/spreadsheetml/2006/main" count="104" uniqueCount="63">
  <si>
    <t>061</t>
  </si>
  <si>
    <t>Shanghai</t>
  </si>
  <si>
    <t>Shanghai Second Polytechnic University
923657960</t>
  </si>
  <si>
    <t>023</t>
  </si>
  <si>
    <t>Liaoning Institute of Science and Engineering (ИНИЛ)</t>
  </si>
  <si>
    <t>031</t>
  </si>
  <si>
    <t>Wuhan</t>
  </si>
  <si>
    <t>Hubei University of Technology
920380524</t>
  </si>
  <si>
    <t>Hamilton</t>
  </si>
  <si>
    <t>McMaster University
998225740</t>
  </si>
  <si>
    <t>Travnik</t>
  </si>
  <si>
    <t>INTERNATIONAL UNIVERSITY TRAVNIK 
934861945</t>
  </si>
  <si>
    <t>Baku</t>
  </si>
  <si>
    <t>ADA University
938505750</t>
  </si>
  <si>
    <t>Baku Higher Oil School
934867862</t>
  </si>
  <si>
    <t>Prof. Popova</t>
  </si>
  <si>
    <t>Assoc. Prof. Mihaylova</t>
  </si>
  <si>
    <t>Assist. Prof. Panteleeva</t>
  </si>
  <si>
    <t>Prof. Pencheva</t>
  </si>
  <si>
    <t>Assoc. Prof. Shtereva</t>
  </si>
  <si>
    <t>Assoc. Prof. Harakchiiska</t>
  </si>
  <si>
    <t>Assoc. Prof. Smrikarova</t>
  </si>
  <si>
    <t>Azerbaijan</t>
  </si>
  <si>
    <t>Bosna and Herzegovina</t>
  </si>
  <si>
    <t>Canada</t>
  </si>
  <si>
    <t>China</t>
  </si>
  <si>
    <t>Coordinator at UR</t>
  </si>
  <si>
    <t>Country</t>
  </si>
  <si>
    <t>University</t>
  </si>
  <si>
    <t>City</t>
  </si>
  <si>
    <t>subject area code</t>
  </si>
  <si>
    <t>Outgoing students</t>
  </si>
  <si>
    <t>degree</t>
  </si>
  <si>
    <t>b/m</t>
  </si>
  <si>
    <t>1b/1m</t>
  </si>
  <si>
    <t>Doc</t>
  </si>
  <si>
    <t>months total</t>
  </si>
  <si>
    <t>travel total</t>
  </si>
  <si>
    <t>financed days</t>
  </si>
  <si>
    <t>days total</t>
  </si>
  <si>
    <t>Outgoing teachers training</t>
  </si>
  <si>
    <t>Outgoing teachers lectures</t>
  </si>
  <si>
    <t>months each</t>
  </si>
  <si>
    <t>180/dayly subsist total</t>
  </si>
  <si>
    <t>700/month subsist total</t>
  </si>
  <si>
    <t>Liaoning</t>
  </si>
  <si>
    <t>number mob</t>
  </si>
  <si>
    <t>Total Eur</t>
  </si>
  <si>
    <t>subsist</t>
  </si>
  <si>
    <t>travel</t>
  </si>
  <si>
    <t>OS</t>
  </si>
  <si>
    <t>countries</t>
  </si>
  <si>
    <t>universities</t>
  </si>
  <si>
    <t>Incoming students</t>
  </si>
  <si>
    <t>800/month subsist total</t>
  </si>
  <si>
    <t>travel grant each</t>
  </si>
  <si>
    <t>Incoming teachers lectures</t>
  </si>
  <si>
    <t>140/dayly subsist total</t>
  </si>
  <si>
    <t>Incoming teachers training</t>
  </si>
  <si>
    <t>B</t>
  </si>
  <si>
    <t>B/M</t>
  </si>
  <si>
    <t>1B/1M</t>
  </si>
  <si>
    <t>M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</si>
</sst>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mbria"/>
      <family val="1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1" fillId="33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0" fillId="33" borderId="16" xfId="0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vertical="center" wrapText="1"/>
    </xf>
    <xf numFmtId="0" fontId="51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vertical="center" wrapText="1"/>
    </xf>
    <xf numFmtId="0" fontId="51" fillId="33" borderId="22" xfId="0" applyFont="1" applyFill="1" applyBorder="1" applyAlignment="1">
      <alignment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vertical="center" wrapText="1"/>
    </xf>
    <xf numFmtId="0" fontId="0" fillId="33" borderId="23" xfId="0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vertical="center" wrapText="1"/>
    </xf>
    <xf numFmtId="0" fontId="0" fillId="33" borderId="29" xfId="0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51" fillId="15" borderId="22" xfId="0" applyFont="1" applyFill="1" applyBorder="1" applyAlignment="1">
      <alignment vertical="center" wrapText="1"/>
    </xf>
    <xf numFmtId="0" fontId="51" fillId="15" borderId="32" xfId="0" applyFont="1" applyFill="1" applyBorder="1" applyAlignment="1">
      <alignment vertical="center" wrapText="1"/>
    </xf>
    <xf numFmtId="0" fontId="53" fillId="15" borderId="31" xfId="0" applyFont="1" applyFill="1" applyBorder="1" applyAlignment="1">
      <alignment vertical="center" wrapText="1"/>
    </xf>
    <xf numFmtId="0" fontId="51" fillId="15" borderId="34" xfId="0" applyFont="1" applyFill="1" applyBorder="1" applyAlignment="1">
      <alignment vertical="center" wrapText="1"/>
    </xf>
    <xf numFmtId="0" fontId="51" fillId="15" borderId="30" xfId="0" applyFont="1" applyFill="1" applyBorder="1" applyAlignment="1">
      <alignment vertical="center" wrapText="1"/>
    </xf>
    <xf numFmtId="0" fontId="53" fillId="15" borderId="30" xfId="0" applyFont="1" applyFill="1" applyBorder="1" applyAlignment="1">
      <alignment vertical="center" wrapText="1"/>
    </xf>
    <xf numFmtId="0" fontId="16" fillId="33" borderId="35" xfId="0" applyFont="1" applyFill="1" applyBorder="1" applyAlignment="1">
      <alignment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vertical="center" wrapText="1"/>
    </xf>
    <xf numFmtId="0" fontId="10" fillId="33" borderId="27" xfId="0" applyFont="1" applyFill="1" applyBorder="1" applyAlignment="1">
      <alignment vertical="center" wrapText="1"/>
    </xf>
    <xf numFmtId="0" fontId="10" fillId="33" borderId="27" xfId="0" applyFont="1" applyFill="1" applyBorder="1" applyAlignment="1">
      <alignment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wrapText="1"/>
    </xf>
    <xf numFmtId="0" fontId="16" fillId="33" borderId="42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wrapText="1"/>
    </xf>
    <xf numFmtId="0" fontId="16" fillId="33" borderId="43" xfId="0" applyFont="1" applyFill="1" applyBorder="1" applyAlignment="1">
      <alignment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vertical="center" wrapText="1"/>
    </xf>
    <xf numFmtId="0" fontId="16" fillId="33" borderId="46" xfId="0" applyFont="1" applyFill="1" applyBorder="1" applyAlignment="1">
      <alignment vertical="center" wrapText="1"/>
    </xf>
    <xf numFmtId="0" fontId="16" fillId="33" borderId="26" xfId="0" applyFont="1" applyFill="1" applyBorder="1" applyAlignment="1" quotePrefix="1">
      <alignment vertical="center" wrapText="1"/>
    </xf>
    <xf numFmtId="0" fontId="16" fillId="33" borderId="21" xfId="0" applyFont="1" applyFill="1" applyBorder="1" applyAlignment="1" quotePrefix="1">
      <alignment vertical="center" wrapText="1"/>
    </xf>
    <xf numFmtId="0" fontId="48" fillId="33" borderId="21" xfId="0" applyFont="1" applyFill="1" applyBorder="1" applyAlignment="1" quotePrefix="1">
      <alignment horizontal="center" vertical="center" wrapText="1"/>
    </xf>
    <xf numFmtId="0" fontId="16" fillId="33" borderId="15" xfId="0" applyFont="1" applyFill="1" applyBorder="1" applyAlignment="1" quotePrefix="1">
      <alignment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51" fillId="18" borderId="31" xfId="0" applyFont="1" applyFill="1" applyBorder="1" applyAlignment="1">
      <alignment vertical="center" wrapText="1"/>
    </xf>
    <xf numFmtId="0" fontId="51" fillId="18" borderId="32" xfId="0" applyFont="1" applyFill="1" applyBorder="1" applyAlignment="1">
      <alignment vertical="center" wrapText="1"/>
    </xf>
    <xf numFmtId="0" fontId="51" fillId="18" borderId="49" xfId="0" applyFont="1" applyFill="1" applyBorder="1" applyAlignment="1">
      <alignment vertical="center" wrapText="1"/>
    </xf>
    <xf numFmtId="0" fontId="51" fillId="18" borderId="50" xfId="0" applyFont="1" applyFill="1" applyBorder="1" applyAlignment="1">
      <alignment vertical="center" wrapText="1"/>
    </xf>
    <xf numFmtId="0" fontId="10" fillId="33" borderId="33" xfId="0" applyFont="1" applyFill="1" applyBorder="1" applyAlignment="1">
      <alignment horizontal="left" vertical="center" wrapText="1"/>
    </xf>
    <xf numFmtId="0" fontId="10" fillId="33" borderId="48" xfId="0" applyFont="1" applyFill="1" applyBorder="1" applyAlignment="1">
      <alignment horizontal="left" vertical="center" wrapText="1"/>
    </xf>
    <xf numFmtId="0" fontId="10" fillId="33" borderId="47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51" fillId="18" borderId="51" xfId="0" applyFont="1" applyFill="1" applyBorder="1" applyAlignment="1">
      <alignment vertical="center" wrapText="1"/>
    </xf>
    <xf numFmtId="0" fontId="48" fillId="0" borderId="22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9" fillId="33" borderId="38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wrapText="1"/>
    </xf>
    <xf numFmtId="0" fontId="5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13.00390625" style="0" customWidth="1"/>
    <col min="2" max="2" width="11.00390625" style="0" customWidth="1"/>
    <col min="3" max="3" width="18.7109375" style="0" customWidth="1"/>
    <col min="4" max="4" width="8.421875" style="0" customWidth="1"/>
    <col min="5" max="5" width="6.140625" style="0" customWidth="1"/>
    <col min="6" max="6" width="6.00390625" style="1" customWidth="1"/>
    <col min="7" max="7" width="9.28125" style="0" customWidth="1"/>
    <col min="8" max="8" width="6.57421875" style="0" customWidth="1"/>
    <col min="9" max="9" width="8.8515625" style="0" customWidth="1"/>
    <col min="10" max="10" width="10.00390625" style="0" customWidth="1"/>
    <col min="11" max="11" width="7.00390625" style="0" customWidth="1"/>
    <col min="12" max="12" width="6.8515625" style="0" customWidth="1"/>
    <col min="13" max="13" width="7.7109375" style="0" customWidth="1"/>
    <col min="14" max="15" width="5.28125" style="0" customWidth="1"/>
    <col min="16" max="16" width="7.00390625" style="0" customWidth="1"/>
    <col min="17" max="17" width="7.140625" style="0" customWidth="1"/>
    <col min="18" max="18" width="7.28125" style="0" customWidth="1"/>
    <col min="19" max="19" width="4.421875" style="0" customWidth="1"/>
    <col min="20" max="20" width="5.7109375" style="0" customWidth="1"/>
    <col min="21" max="21" width="7.00390625" style="0" customWidth="1"/>
    <col min="22" max="22" width="7.28125" style="0" customWidth="1"/>
    <col min="23" max="23" width="9.140625" style="0" customWidth="1"/>
    <col min="24" max="24" width="6.8515625" style="0" customWidth="1"/>
    <col min="25" max="25" width="5.421875" style="0" customWidth="1"/>
    <col min="26" max="26" width="6.140625" style="0" customWidth="1"/>
    <col min="27" max="27" width="7.57421875" style="0" customWidth="1"/>
    <col min="28" max="28" width="8.140625" style="0" customWidth="1"/>
    <col min="29" max="29" width="8.8515625" style="0" customWidth="1"/>
    <col min="30" max="31" width="5.8515625" style="0" customWidth="1"/>
    <col min="32" max="32" width="7.00390625" style="0" customWidth="1"/>
    <col min="33" max="33" width="8.57421875" style="0" customWidth="1"/>
    <col min="34" max="34" width="7.421875" style="0" customWidth="1"/>
    <col min="35" max="37" width="6.8515625" style="0" customWidth="1"/>
    <col min="38" max="38" width="6.7109375" style="0" customWidth="1"/>
  </cols>
  <sheetData>
    <row r="1" spans="1:38" ht="106.5" customHeight="1" thickBot="1">
      <c r="A1" s="135" t="s">
        <v>26</v>
      </c>
      <c r="B1" s="135" t="s">
        <v>27</v>
      </c>
      <c r="C1" s="135" t="s">
        <v>28</v>
      </c>
      <c r="D1" s="135" t="s">
        <v>29</v>
      </c>
      <c r="E1" s="138" t="s">
        <v>55</v>
      </c>
      <c r="F1" s="136" t="s">
        <v>30</v>
      </c>
      <c r="G1" s="134" t="s">
        <v>31</v>
      </c>
      <c r="H1" s="126" t="s">
        <v>32</v>
      </c>
      <c r="I1" s="126" t="s">
        <v>42</v>
      </c>
      <c r="J1" s="126" t="s">
        <v>36</v>
      </c>
      <c r="K1" s="126" t="s">
        <v>44</v>
      </c>
      <c r="L1" s="126" t="s">
        <v>37</v>
      </c>
      <c r="M1" s="126" t="s">
        <v>41</v>
      </c>
      <c r="N1" s="127" t="s">
        <v>38</v>
      </c>
      <c r="O1" s="127" t="s">
        <v>39</v>
      </c>
      <c r="P1" s="127" t="s">
        <v>43</v>
      </c>
      <c r="Q1" s="127" t="s">
        <v>37</v>
      </c>
      <c r="R1" s="126" t="s">
        <v>40</v>
      </c>
      <c r="S1" s="126" t="s">
        <v>38</v>
      </c>
      <c r="T1" s="126" t="s">
        <v>39</v>
      </c>
      <c r="U1" s="128" t="s">
        <v>43</v>
      </c>
      <c r="V1" s="129" t="s">
        <v>37</v>
      </c>
      <c r="W1" s="73" t="s">
        <v>53</v>
      </c>
      <c r="X1" s="73" t="s">
        <v>32</v>
      </c>
      <c r="Y1" s="72" t="s">
        <v>42</v>
      </c>
      <c r="Z1" s="68" t="s">
        <v>36</v>
      </c>
      <c r="AA1" s="71" t="s">
        <v>54</v>
      </c>
      <c r="AB1" s="71" t="s">
        <v>37</v>
      </c>
      <c r="AC1" s="70" t="s">
        <v>56</v>
      </c>
      <c r="AD1" s="69" t="s">
        <v>38</v>
      </c>
      <c r="AE1" s="69" t="s">
        <v>39</v>
      </c>
      <c r="AF1" s="69" t="s">
        <v>57</v>
      </c>
      <c r="AG1" s="69" t="s">
        <v>37</v>
      </c>
      <c r="AH1" s="70" t="s">
        <v>58</v>
      </c>
      <c r="AI1" s="69" t="s">
        <v>38</v>
      </c>
      <c r="AJ1" s="69" t="s">
        <v>39</v>
      </c>
      <c r="AK1" s="69" t="s">
        <v>57</v>
      </c>
      <c r="AL1" s="68" t="s">
        <v>37</v>
      </c>
    </row>
    <row r="2" spans="1:38" ht="64.5" customHeight="1" thickBot="1">
      <c r="A2" s="130" t="s">
        <v>15</v>
      </c>
      <c r="B2" s="47" t="s">
        <v>22</v>
      </c>
      <c r="C2" s="47" t="s">
        <v>14</v>
      </c>
      <c r="D2" s="47" t="s">
        <v>12</v>
      </c>
      <c r="E2" s="115">
        <v>275</v>
      </c>
      <c r="F2" s="95">
        <v>71</v>
      </c>
      <c r="G2" s="67"/>
      <c r="H2" s="66"/>
      <c r="I2" s="44"/>
      <c r="J2" s="45"/>
      <c r="K2" s="65"/>
      <c r="L2" s="65"/>
      <c r="M2" s="64">
        <v>2</v>
      </c>
      <c r="N2" s="63">
        <v>6</v>
      </c>
      <c r="O2" s="64">
        <f aca="true" t="shared" si="0" ref="O2:O11">M2*N2</f>
        <v>12</v>
      </c>
      <c r="P2" s="63">
        <f aca="true" t="shared" si="1" ref="P2:P11">O2*180</f>
        <v>2160</v>
      </c>
      <c r="Q2" s="63">
        <f aca="true" t="shared" si="2" ref="Q2:Q11">M2*E2</f>
        <v>550</v>
      </c>
      <c r="R2" s="62"/>
      <c r="S2" s="62"/>
      <c r="T2" s="62"/>
      <c r="U2" s="61"/>
      <c r="V2" s="38"/>
      <c r="W2" s="58">
        <v>2</v>
      </c>
      <c r="X2" s="60" t="s">
        <v>59</v>
      </c>
      <c r="Y2" s="58">
        <v>4</v>
      </c>
      <c r="Z2" s="59">
        <f aca="true" t="shared" si="3" ref="Z2:Z11">W2*Y2</f>
        <v>8</v>
      </c>
      <c r="AA2" s="59">
        <f aca="true" t="shared" si="4" ref="AA2:AA11">Z2*800</f>
        <v>6400</v>
      </c>
      <c r="AB2" s="58">
        <f aca="true" t="shared" si="5" ref="AB2:AB11">W2*E2</f>
        <v>550</v>
      </c>
      <c r="AC2" s="57">
        <v>2</v>
      </c>
      <c r="AD2" s="56">
        <v>6</v>
      </c>
      <c r="AE2" s="56">
        <f aca="true" t="shared" si="6" ref="AE2:AE11">AC2*AD2</f>
        <v>12</v>
      </c>
      <c r="AF2" s="56">
        <f aca="true" t="shared" si="7" ref="AF2:AF11">AE2*140</f>
        <v>1680</v>
      </c>
      <c r="AG2" s="56">
        <f aca="true" t="shared" si="8" ref="AG2:AG11">AC2*E2</f>
        <v>550</v>
      </c>
      <c r="AH2" s="40"/>
      <c r="AI2" s="40"/>
      <c r="AJ2" s="40"/>
      <c r="AK2" s="40"/>
      <c r="AL2" s="38"/>
    </row>
    <row r="3" spans="1:38" ht="64.5" customHeight="1" thickBot="1">
      <c r="A3" s="131" t="s">
        <v>16</v>
      </c>
      <c r="B3" s="23" t="s">
        <v>22</v>
      </c>
      <c r="C3" s="23" t="s">
        <v>13</v>
      </c>
      <c r="D3" s="23" t="s">
        <v>12</v>
      </c>
      <c r="E3" s="116">
        <v>275</v>
      </c>
      <c r="F3" s="102">
        <v>41</v>
      </c>
      <c r="G3" s="55">
        <v>2</v>
      </c>
      <c r="H3" s="139" t="s">
        <v>33</v>
      </c>
      <c r="I3" s="50">
        <v>4</v>
      </c>
      <c r="J3" s="54">
        <f>G3*I3</f>
        <v>8</v>
      </c>
      <c r="K3" s="21">
        <f>J3*700</f>
        <v>5600</v>
      </c>
      <c r="L3" s="21">
        <f>E3*G3</f>
        <v>550</v>
      </c>
      <c r="M3" s="20">
        <v>2</v>
      </c>
      <c r="N3" s="20">
        <v>6</v>
      </c>
      <c r="O3" s="20">
        <f t="shared" si="0"/>
        <v>12</v>
      </c>
      <c r="P3" s="20">
        <f t="shared" si="1"/>
        <v>2160</v>
      </c>
      <c r="Q3" s="20">
        <f t="shared" si="2"/>
        <v>550</v>
      </c>
      <c r="R3" s="53"/>
      <c r="S3" s="53"/>
      <c r="T3" s="53"/>
      <c r="U3" s="53"/>
      <c r="V3" s="52"/>
      <c r="W3" s="18">
        <v>2</v>
      </c>
      <c r="X3" s="51" t="s">
        <v>60</v>
      </c>
      <c r="Y3" s="18">
        <v>4</v>
      </c>
      <c r="Z3" s="17">
        <f t="shared" si="3"/>
        <v>8</v>
      </c>
      <c r="AA3" s="16">
        <f t="shared" si="4"/>
        <v>6400</v>
      </c>
      <c r="AB3" s="15">
        <f t="shared" si="5"/>
        <v>550</v>
      </c>
      <c r="AC3" s="50">
        <v>2</v>
      </c>
      <c r="AD3" s="13">
        <v>6</v>
      </c>
      <c r="AE3" s="13">
        <f t="shared" si="6"/>
        <v>12</v>
      </c>
      <c r="AF3" s="13">
        <f t="shared" si="7"/>
        <v>1680</v>
      </c>
      <c r="AG3" s="13">
        <f t="shared" si="8"/>
        <v>550</v>
      </c>
      <c r="AH3" s="49"/>
      <c r="AI3" s="49"/>
      <c r="AJ3" s="49"/>
      <c r="AK3" s="49"/>
      <c r="AL3" s="48"/>
    </row>
    <row r="4" spans="1:38" ht="68.25" customHeight="1">
      <c r="A4" s="130" t="s">
        <v>16</v>
      </c>
      <c r="B4" s="47" t="s">
        <v>23</v>
      </c>
      <c r="C4" s="94" t="s">
        <v>11</v>
      </c>
      <c r="D4" s="47" t="s">
        <v>10</v>
      </c>
      <c r="E4" s="115">
        <v>275</v>
      </c>
      <c r="F4" s="95">
        <v>41</v>
      </c>
      <c r="G4" s="112"/>
      <c r="H4" s="46"/>
      <c r="I4" s="96"/>
      <c r="J4" s="45"/>
      <c r="K4" s="45"/>
      <c r="L4" s="45"/>
      <c r="M4" s="96">
        <v>2</v>
      </c>
      <c r="N4" s="96">
        <v>6</v>
      </c>
      <c r="O4" s="96">
        <f t="shared" si="0"/>
        <v>12</v>
      </c>
      <c r="P4" s="96">
        <f t="shared" si="1"/>
        <v>2160</v>
      </c>
      <c r="Q4" s="96">
        <f t="shared" si="2"/>
        <v>550</v>
      </c>
      <c r="R4" s="96"/>
      <c r="S4" s="96"/>
      <c r="T4" s="96"/>
      <c r="U4" s="96"/>
      <c r="V4" s="97"/>
      <c r="W4" s="98">
        <v>1</v>
      </c>
      <c r="X4" s="46" t="s">
        <v>60</v>
      </c>
      <c r="Y4" s="98">
        <v>4</v>
      </c>
      <c r="Z4" s="42">
        <f t="shared" si="3"/>
        <v>4</v>
      </c>
      <c r="AA4" s="42">
        <f t="shared" si="4"/>
        <v>3200</v>
      </c>
      <c r="AB4" s="98">
        <f t="shared" si="5"/>
        <v>275</v>
      </c>
      <c r="AC4" s="96">
        <v>2</v>
      </c>
      <c r="AD4" s="99">
        <v>6</v>
      </c>
      <c r="AE4" s="39">
        <f t="shared" si="6"/>
        <v>12</v>
      </c>
      <c r="AF4" s="99">
        <f t="shared" si="7"/>
        <v>1680</v>
      </c>
      <c r="AG4" s="99">
        <f t="shared" si="8"/>
        <v>550</v>
      </c>
      <c r="AH4" s="99"/>
      <c r="AI4" s="99"/>
      <c r="AJ4" s="39"/>
      <c r="AK4" s="39"/>
      <c r="AL4" s="97"/>
    </row>
    <row r="5" spans="1:38" ht="62.25" customHeight="1">
      <c r="A5" s="132" t="s">
        <v>17</v>
      </c>
      <c r="B5" s="37" t="s">
        <v>23</v>
      </c>
      <c r="C5" s="76" t="s">
        <v>11</v>
      </c>
      <c r="D5" s="37" t="s">
        <v>10</v>
      </c>
      <c r="E5" s="117">
        <v>275</v>
      </c>
      <c r="F5" s="74">
        <v>42</v>
      </c>
      <c r="G5" s="113"/>
      <c r="H5" s="75"/>
      <c r="I5" s="77"/>
      <c r="J5" s="34"/>
      <c r="K5" s="34"/>
      <c r="L5" s="34"/>
      <c r="M5" s="81">
        <v>2</v>
      </c>
      <c r="N5" s="81">
        <v>6</v>
      </c>
      <c r="O5" s="81">
        <f t="shared" si="0"/>
        <v>12</v>
      </c>
      <c r="P5" s="81">
        <f t="shared" si="1"/>
        <v>2160</v>
      </c>
      <c r="Q5" s="81">
        <f t="shared" si="2"/>
        <v>550</v>
      </c>
      <c r="R5" s="81">
        <v>1</v>
      </c>
      <c r="S5" s="81">
        <v>6</v>
      </c>
      <c r="T5" s="81">
        <f>R5*S5</f>
        <v>6</v>
      </c>
      <c r="U5" s="81">
        <f>T5*180</f>
        <v>1080</v>
      </c>
      <c r="V5" s="78">
        <f>E5*R5</f>
        <v>275</v>
      </c>
      <c r="W5" s="82">
        <v>1</v>
      </c>
      <c r="X5" s="75" t="s">
        <v>60</v>
      </c>
      <c r="Y5" s="79">
        <v>4</v>
      </c>
      <c r="Z5" s="30">
        <f t="shared" si="3"/>
        <v>4</v>
      </c>
      <c r="AA5" s="29">
        <f t="shared" si="4"/>
        <v>3200</v>
      </c>
      <c r="AB5" s="82">
        <f t="shared" si="5"/>
        <v>275</v>
      </c>
      <c r="AC5" s="81">
        <v>2</v>
      </c>
      <c r="AD5" s="80">
        <v>6</v>
      </c>
      <c r="AE5" s="25">
        <f t="shared" si="6"/>
        <v>12</v>
      </c>
      <c r="AF5" s="80">
        <f t="shared" si="7"/>
        <v>1680</v>
      </c>
      <c r="AG5" s="80">
        <f t="shared" si="8"/>
        <v>550</v>
      </c>
      <c r="AH5" s="83">
        <v>1</v>
      </c>
      <c r="AI5" s="80">
        <v>6</v>
      </c>
      <c r="AJ5" s="25">
        <f>AH5*AI5</f>
        <v>6</v>
      </c>
      <c r="AK5" s="25">
        <f>AJ5*140</f>
        <v>840</v>
      </c>
      <c r="AL5" s="100">
        <f>AH5*E5</f>
        <v>275</v>
      </c>
    </row>
    <row r="6" spans="1:38" ht="66.75" customHeight="1" thickBot="1">
      <c r="A6" s="131" t="s">
        <v>18</v>
      </c>
      <c r="B6" s="23" t="s">
        <v>23</v>
      </c>
      <c r="C6" s="101" t="s">
        <v>11</v>
      </c>
      <c r="D6" s="23" t="s">
        <v>10</v>
      </c>
      <c r="E6" s="116">
        <v>275</v>
      </c>
      <c r="F6" s="102">
        <v>716</v>
      </c>
      <c r="G6" s="114"/>
      <c r="H6" s="103"/>
      <c r="I6" s="104"/>
      <c r="J6" s="21"/>
      <c r="K6" s="21"/>
      <c r="L6" s="21"/>
      <c r="M6" s="105">
        <v>2</v>
      </c>
      <c r="N6" s="105">
        <v>6</v>
      </c>
      <c r="O6" s="105">
        <f t="shared" si="0"/>
        <v>12</v>
      </c>
      <c r="P6" s="105">
        <f t="shared" si="1"/>
        <v>2160</v>
      </c>
      <c r="Q6" s="105">
        <f t="shared" si="2"/>
        <v>550</v>
      </c>
      <c r="R6" s="105">
        <v>1</v>
      </c>
      <c r="S6" s="105">
        <v>6</v>
      </c>
      <c r="T6" s="105">
        <f>R6*S6</f>
        <v>6</v>
      </c>
      <c r="U6" s="105">
        <f>T6*180</f>
        <v>1080</v>
      </c>
      <c r="V6" s="106">
        <f>E6*R6</f>
        <v>275</v>
      </c>
      <c r="W6" s="107">
        <v>1</v>
      </c>
      <c r="X6" s="103" t="s">
        <v>60</v>
      </c>
      <c r="Y6" s="108">
        <v>4</v>
      </c>
      <c r="Z6" s="17">
        <f t="shared" si="3"/>
        <v>4</v>
      </c>
      <c r="AA6" s="16">
        <f t="shared" si="4"/>
        <v>3200</v>
      </c>
      <c r="AB6" s="107">
        <f t="shared" si="5"/>
        <v>275</v>
      </c>
      <c r="AC6" s="105">
        <v>2</v>
      </c>
      <c r="AD6" s="109">
        <v>6</v>
      </c>
      <c r="AE6" s="12">
        <f t="shared" si="6"/>
        <v>12</v>
      </c>
      <c r="AF6" s="109">
        <f t="shared" si="7"/>
        <v>1680</v>
      </c>
      <c r="AG6" s="109">
        <f t="shared" si="8"/>
        <v>550</v>
      </c>
      <c r="AH6" s="110">
        <v>1</v>
      </c>
      <c r="AI6" s="109">
        <v>6</v>
      </c>
      <c r="AJ6" s="12">
        <f>AH6*AI6</f>
        <v>6</v>
      </c>
      <c r="AK6" s="12">
        <f>AJ6*140</f>
        <v>840</v>
      </c>
      <c r="AL6" s="111">
        <f>AH6*E6</f>
        <v>275</v>
      </c>
    </row>
    <row r="7" spans="1:38" ht="74.25" customHeight="1" thickBot="1">
      <c r="A7" s="133" t="s">
        <v>19</v>
      </c>
      <c r="B7" s="88" t="s">
        <v>24</v>
      </c>
      <c r="C7" s="89" t="s">
        <v>9</v>
      </c>
      <c r="D7" s="88" t="s">
        <v>8</v>
      </c>
      <c r="E7" s="118">
        <v>820</v>
      </c>
      <c r="F7" s="119">
        <v>71</v>
      </c>
      <c r="G7" s="90">
        <v>2</v>
      </c>
      <c r="H7" s="137" t="s">
        <v>34</v>
      </c>
      <c r="I7" s="91">
        <v>4</v>
      </c>
      <c r="J7" s="92">
        <f>G7*I7</f>
        <v>8</v>
      </c>
      <c r="K7" s="92">
        <f>J7*700</f>
        <v>5600</v>
      </c>
      <c r="L7" s="92">
        <f>E7*G7</f>
        <v>1640</v>
      </c>
      <c r="M7" s="91">
        <v>2</v>
      </c>
      <c r="N7" s="91">
        <v>7</v>
      </c>
      <c r="O7" s="91">
        <f t="shared" si="0"/>
        <v>14</v>
      </c>
      <c r="P7" s="91">
        <f t="shared" si="1"/>
        <v>2520</v>
      </c>
      <c r="Q7" s="91">
        <f t="shared" si="2"/>
        <v>1640</v>
      </c>
      <c r="R7" s="91">
        <v>2</v>
      </c>
      <c r="S7" s="91">
        <v>7</v>
      </c>
      <c r="T7" s="91">
        <f>R7*S7</f>
        <v>14</v>
      </c>
      <c r="U7" s="91">
        <f>T7*180</f>
        <v>2520</v>
      </c>
      <c r="V7" s="93">
        <f>E7*R7</f>
        <v>1640</v>
      </c>
      <c r="W7" s="84">
        <v>2</v>
      </c>
      <c r="X7" s="84" t="s">
        <v>61</v>
      </c>
      <c r="Y7" s="84">
        <v>4</v>
      </c>
      <c r="Z7" s="85">
        <f t="shared" si="3"/>
        <v>8</v>
      </c>
      <c r="AA7" s="85">
        <f t="shared" si="4"/>
        <v>6400</v>
      </c>
      <c r="AB7" s="84">
        <f t="shared" si="5"/>
        <v>1640</v>
      </c>
      <c r="AC7" s="91">
        <v>2</v>
      </c>
      <c r="AD7" s="86">
        <v>7</v>
      </c>
      <c r="AE7" s="87">
        <f t="shared" si="6"/>
        <v>14</v>
      </c>
      <c r="AF7" s="86">
        <f t="shared" si="7"/>
        <v>1960</v>
      </c>
      <c r="AG7" s="86">
        <f t="shared" si="8"/>
        <v>1640</v>
      </c>
      <c r="AH7" s="86">
        <v>2</v>
      </c>
      <c r="AI7" s="86">
        <v>7</v>
      </c>
      <c r="AJ7" s="87">
        <f>AH7*AI7</f>
        <v>14</v>
      </c>
      <c r="AK7" s="87">
        <f>AJ7*140</f>
        <v>1960</v>
      </c>
      <c r="AL7" s="91">
        <f>AH7*E7</f>
        <v>1640</v>
      </c>
    </row>
    <row r="8" spans="1:38" ht="81" customHeight="1">
      <c r="A8" s="130" t="s">
        <v>15</v>
      </c>
      <c r="B8" s="47" t="s">
        <v>25</v>
      </c>
      <c r="C8" s="47" t="s">
        <v>7</v>
      </c>
      <c r="D8" s="47" t="s">
        <v>6</v>
      </c>
      <c r="E8" s="115">
        <v>820</v>
      </c>
      <c r="F8" s="120" t="s">
        <v>5</v>
      </c>
      <c r="G8" s="44">
        <v>1</v>
      </c>
      <c r="H8" s="46" t="s">
        <v>35</v>
      </c>
      <c r="I8" s="44">
        <v>4</v>
      </c>
      <c r="J8" s="45">
        <f>G8*I8</f>
        <v>4</v>
      </c>
      <c r="K8" s="45">
        <f>J8*700</f>
        <v>2800</v>
      </c>
      <c r="L8" s="45">
        <f>E8*G8</f>
        <v>820</v>
      </c>
      <c r="M8" s="44">
        <v>2</v>
      </c>
      <c r="N8" s="44">
        <v>7</v>
      </c>
      <c r="O8" s="44">
        <f t="shared" si="0"/>
        <v>14</v>
      </c>
      <c r="P8" s="44">
        <f t="shared" si="1"/>
        <v>2520</v>
      </c>
      <c r="Q8" s="44">
        <f t="shared" si="2"/>
        <v>1640</v>
      </c>
      <c r="R8" s="44"/>
      <c r="S8" s="44"/>
      <c r="T8" s="44"/>
      <c r="U8" s="44"/>
      <c r="V8" s="40"/>
      <c r="W8" s="67">
        <v>2</v>
      </c>
      <c r="X8" s="43" t="s">
        <v>60</v>
      </c>
      <c r="Y8" s="41">
        <v>4</v>
      </c>
      <c r="Z8" s="42">
        <f t="shared" si="3"/>
        <v>8</v>
      </c>
      <c r="AA8" s="42">
        <f t="shared" si="4"/>
        <v>6400</v>
      </c>
      <c r="AB8" s="41">
        <f t="shared" si="5"/>
        <v>1640</v>
      </c>
      <c r="AC8" s="44">
        <v>2</v>
      </c>
      <c r="AD8" s="40">
        <v>7</v>
      </c>
      <c r="AE8" s="39">
        <f t="shared" si="6"/>
        <v>14</v>
      </c>
      <c r="AF8" s="40">
        <f t="shared" si="7"/>
        <v>1960</v>
      </c>
      <c r="AG8" s="40">
        <f t="shared" si="8"/>
        <v>1640</v>
      </c>
      <c r="AH8" s="40"/>
      <c r="AI8" s="40"/>
      <c r="AJ8" s="39"/>
      <c r="AK8" s="39"/>
      <c r="AL8" s="38"/>
    </row>
    <row r="9" spans="1:38" ht="49.5" customHeight="1">
      <c r="A9" s="132" t="s">
        <v>20</v>
      </c>
      <c r="B9" s="37" t="s">
        <v>25</v>
      </c>
      <c r="C9" s="37" t="s">
        <v>4</v>
      </c>
      <c r="D9" s="37" t="s">
        <v>45</v>
      </c>
      <c r="E9" s="117">
        <v>820</v>
      </c>
      <c r="F9" s="121" t="s">
        <v>3</v>
      </c>
      <c r="G9" s="33"/>
      <c r="H9" s="36"/>
      <c r="I9" s="33"/>
      <c r="J9" s="34"/>
      <c r="K9" s="34"/>
      <c r="L9" s="34"/>
      <c r="M9" s="33">
        <v>1</v>
      </c>
      <c r="N9" s="33">
        <v>7</v>
      </c>
      <c r="O9" s="33">
        <f t="shared" si="0"/>
        <v>7</v>
      </c>
      <c r="P9" s="33">
        <f t="shared" si="1"/>
        <v>1260</v>
      </c>
      <c r="Q9" s="33">
        <f t="shared" si="2"/>
        <v>820</v>
      </c>
      <c r="R9" s="33"/>
      <c r="S9" s="33"/>
      <c r="T9" s="33"/>
      <c r="U9" s="33"/>
      <c r="V9" s="27"/>
      <c r="W9" s="124">
        <v>2</v>
      </c>
      <c r="X9" s="32" t="s">
        <v>59</v>
      </c>
      <c r="Y9" s="31">
        <v>4</v>
      </c>
      <c r="Z9" s="30">
        <f t="shared" si="3"/>
        <v>8</v>
      </c>
      <c r="AA9" s="29">
        <f t="shared" si="4"/>
        <v>6400</v>
      </c>
      <c r="AB9" s="28">
        <f t="shared" si="5"/>
        <v>1640</v>
      </c>
      <c r="AC9" s="33">
        <v>1</v>
      </c>
      <c r="AD9" s="26">
        <v>7</v>
      </c>
      <c r="AE9" s="25">
        <f t="shared" si="6"/>
        <v>7</v>
      </c>
      <c r="AF9" s="26">
        <f t="shared" si="7"/>
        <v>980</v>
      </c>
      <c r="AG9" s="26">
        <f t="shared" si="8"/>
        <v>820</v>
      </c>
      <c r="AH9" s="27"/>
      <c r="AI9" s="26"/>
      <c r="AJ9" s="25"/>
      <c r="AK9" s="25"/>
      <c r="AL9" s="24"/>
    </row>
    <row r="10" spans="1:38" ht="49.5" customHeight="1">
      <c r="A10" s="132" t="s">
        <v>20</v>
      </c>
      <c r="B10" s="37" t="s">
        <v>25</v>
      </c>
      <c r="C10" s="37" t="s">
        <v>2</v>
      </c>
      <c r="D10" s="37" t="s">
        <v>1</v>
      </c>
      <c r="E10" s="117">
        <v>1500</v>
      </c>
      <c r="F10" s="122" t="s">
        <v>3</v>
      </c>
      <c r="G10" s="33">
        <v>1</v>
      </c>
      <c r="H10" s="36" t="s">
        <v>35</v>
      </c>
      <c r="I10" s="33">
        <v>4</v>
      </c>
      <c r="J10" s="35">
        <f>G10*I10</f>
        <v>4</v>
      </c>
      <c r="K10" s="34">
        <f>J10*700</f>
        <v>2800</v>
      </c>
      <c r="L10" s="34">
        <f>E10*G10</f>
        <v>1500</v>
      </c>
      <c r="M10" s="33">
        <v>1</v>
      </c>
      <c r="N10" s="33">
        <v>7</v>
      </c>
      <c r="O10" s="33">
        <f t="shared" si="0"/>
        <v>7</v>
      </c>
      <c r="P10" s="33">
        <f t="shared" si="1"/>
        <v>1260</v>
      </c>
      <c r="Q10" s="33">
        <f t="shared" si="2"/>
        <v>1500</v>
      </c>
      <c r="R10" s="33"/>
      <c r="S10" s="33"/>
      <c r="T10" s="33"/>
      <c r="U10" s="33"/>
      <c r="V10" s="27"/>
      <c r="W10" s="124">
        <v>2</v>
      </c>
      <c r="X10" s="32" t="s">
        <v>62</v>
      </c>
      <c r="Y10" s="31">
        <v>4</v>
      </c>
      <c r="Z10" s="30">
        <f t="shared" si="3"/>
        <v>8</v>
      </c>
      <c r="AA10" s="29">
        <f t="shared" si="4"/>
        <v>6400</v>
      </c>
      <c r="AB10" s="28">
        <f t="shared" si="5"/>
        <v>3000</v>
      </c>
      <c r="AC10" s="33">
        <v>1</v>
      </c>
      <c r="AD10" s="26">
        <v>7</v>
      </c>
      <c r="AE10" s="25">
        <f t="shared" si="6"/>
        <v>7</v>
      </c>
      <c r="AF10" s="26">
        <f t="shared" si="7"/>
        <v>980</v>
      </c>
      <c r="AG10" s="26">
        <f t="shared" si="8"/>
        <v>1500</v>
      </c>
      <c r="AH10" s="27"/>
      <c r="AI10" s="26"/>
      <c r="AJ10" s="25"/>
      <c r="AK10" s="25"/>
      <c r="AL10" s="24"/>
    </row>
    <row r="11" spans="1:38" ht="60" customHeight="1" thickBot="1">
      <c r="A11" s="131" t="s">
        <v>21</v>
      </c>
      <c r="B11" s="23" t="s">
        <v>25</v>
      </c>
      <c r="C11" s="23" t="s">
        <v>2</v>
      </c>
      <c r="D11" s="23" t="s">
        <v>1</v>
      </c>
      <c r="E11" s="116">
        <v>1500</v>
      </c>
      <c r="F11" s="123" t="s">
        <v>0</v>
      </c>
      <c r="G11" s="20">
        <v>1</v>
      </c>
      <c r="H11" s="22" t="s">
        <v>35</v>
      </c>
      <c r="I11" s="20">
        <v>4</v>
      </c>
      <c r="J11" s="21">
        <f>G11*I11</f>
        <v>4</v>
      </c>
      <c r="K11" s="21">
        <f>J11*700</f>
        <v>2800</v>
      </c>
      <c r="L11" s="21">
        <f>E11*G11</f>
        <v>1500</v>
      </c>
      <c r="M11" s="20">
        <v>2</v>
      </c>
      <c r="N11" s="20">
        <v>7</v>
      </c>
      <c r="O11" s="20">
        <f t="shared" si="0"/>
        <v>14</v>
      </c>
      <c r="P11" s="20">
        <f t="shared" si="1"/>
        <v>2520</v>
      </c>
      <c r="Q11" s="20">
        <f t="shared" si="2"/>
        <v>3000</v>
      </c>
      <c r="R11" s="20"/>
      <c r="S11" s="20"/>
      <c r="T11" s="20"/>
      <c r="U11" s="20"/>
      <c r="V11" s="13"/>
      <c r="W11" s="125">
        <v>4</v>
      </c>
      <c r="X11" s="19" t="s">
        <v>59</v>
      </c>
      <c r="Y11" s="18">
        <v>4</v>
      </c>
      <c r="Z11" s="17">
        <f t="shared" si="3"/>
        <v>16</v>
      </c>
      <c r="AA11" s="16">
        <f t="shared" si="4"/>
        <v>12800</v>
      </c>
      <c r="AB11" s="15">
        <f t="shared" si="5"/>
        <v>6000</v>
      </c>
      <c r="AC11" s="20">
        <v>2</v>
      </c>
      <c r="AD11" s="13">
        <v>7</v>
      </c>
      <c r="AE11" s="12">
        <f t="shared" si="6"/>
        <v>14</v>
      </c>
      <c r="AF11" s="13">
        <f t="shared" si="7"/>
        <v>1960</v>
      </c>
      <c r="AG11" s="13">
        <f t="shared" si="8"/>
        <v>3000</v>
      </c>
      <c r="AH11" s="14"/>
      <c r="AI11" s="13"/>
      <c r="AJ11" s="12"/>
      <c r="AK11" s="12"/>
      <c r="AL11" s="11"/>
    </row>
    <row r="12" spans="7:38" ht="18.75">
      <c r="G12" s="10">
        <f>SUBTOTAL(9,G2:G11)</f>
        <v>7</v>
      </c>
      <c r="H12" s="10"/>
      <c r="I12" s="10"/>
      <c r="J12" s="10">
        <f>SUBTOTAL(9,J2:J11)</f>
        <v>28</v>
      </c>
      <c r="K12" s="10">
        <f>SUBTOTAL(9,K2:K11)</f>
        <v>19600</v>
      </c>
      <c r="L12" s="10">
        <f>SUBTOTAL(9,L2:L11)</f>
        <v>6010</v>
      </c>
      <c r="M12" s="10">
        <f>SUBTOTAL(9,M2:M11)</f>
        <v>18</v>
      </c>
      <c r="N12" s="10"/>
      <c r="O12" s="10">
        <f>SUBTOTAL(9,O2:O11)</f>
        <v>116</v>
      </c>
      <c r="P12" s="10">
        <f>SUBTOTAL(9,P2:P11)</f>
        <v>20880</v>
      </c>
      <c r="Q12" s="10">
        <f>SUBTOTAL(9,Q2:Q11)</f>
        <v>11350</v>
      </c>
      <c r="R12" s="10">
        <f>SUBTOTAL(9,R2:R11)</f>
        <v>4</v>
      </c>
      <c r="S12" s="10"/>
      <c r="T12" s="10">
        <f>SUBTOTAL(9,T2:T11)</f>
        <v>26</v>
      </c>
      <c r="U12" s="10">
        <f>SUBTOTAL(9,U2:U11)</f>
        <v>4680</v>
      </c>
      <c r="V12" s="10">
        <f>SUBTOTAL(9,V2:V11)</f>
        <v>2190</v>
      </c>
      <c r="W12" s="10">
        <f>SUBTOTAL(9,W2:W11)</f>
        <v>19</v>
      </c>
      <c r="X12" s="10"/>
      <c r="Y12" s="10"/>
      <c r="Z12" s="10">
        <f>SUBTOTAL(9,Z2:Z11)</f>
        <v>76</v>
      </c>
      <c r="AA12" s="10">
        <f>SUBTOTAL(9,AA2:AA11)</f>
        <v>60800</v>
      </c>
      <c r="AB12" s="10">
        <f>SUBTOTAL(9,AB2:AB11)</f>
        <v>15845</v>
      </c>
      <c r="AC12" s="10">
        <f>SUBTOTAL(9,AC2:AC11)</f>
        <v>18</v>
      </c>
      <c r="AD12" s="10"/>
      <c r="AE12" s="10">
        <f>SUBTOTAL(9,AE2:AE11)</f>
        <v>116</v>
      </c>
      <c r="AF12" s="10">
        <f>SUBTOTAL(9,AF2:AF11)</f>
        <v>16240</v>
      </c>
      <c r="AG12" s="10">
        <f>SUBTOTAL(9,AG2:AG11)</f>
        <v>11350</v>
      </c>
      <c r="AH12" s="10">
        <f>SUBTOTAL(9,AH2:AH11)</f>
        <v>4</v>
      </c>
      <c r="AI12" s="10"/>
      <c r="AJ12" s="10">
        <f>SUBTOTAL(9,AJ2:AJ11)</f>
        <v>26</v>
      </c>
      <c r="AK12" s="10">
        <f>SUBTOTAL(9,AK2:AK11)</f>
        <v>3640</v>
      </c>
      <c r="AL12" s="10">
        <f>SUBTOTAL(9,AL2:AL11)</f>
        <v>2190</v>
      </c>
    </row>
    <row r="13" ht="18.75"/>
    <row r="15" spans="7:16" ht="18.75">
      <c r="G15" s="3" t="s">
        <v>46</v>
      </c>
      <c r="H15" s="3"/>
      <c r="I15" s="3"/>
      <c r="J15" s="9">
        <f>G12+M12+R12+W12+AC12+AH12</f>
        <v>70</v>
      </c>
      <c r="K15" s="8"/>
      <c r="L15" s="10">
        <v>4</v>
      </c>
      <c r="M15" t="s">
        <v>51</v>
      </c>
      <c r="N15" s="10">
        <v>7</v>
      </c>
      <c r="O15" t="s">
        <v>52</v>
      </c>
      <c r="P15" s="8"/>
    </row>
    <row r="16" spans="7:16" ht="18.75">
      <c r="G16" s="3" t="s">
        <v>47</v>
      </c>
      <c r="H16" s="3"/>
      <c r="I16" s="3" t="s">
        <v>48</v>
      </c>
      <c r="J16" s="9">
        <f>K12+P12+U12+AA12+AF12+AK12</f>
        <v>125840</v>
      </c>
      <c r="K16" s="8"/>
      <c r="P16" s="8"/>
    </row>
    <row r="17" spans="7:16" ht="18.75">
      <c r="G17" s="3"/>
      <c r="H17" s="3"/>
      <c r="I17" s="3" t="s">
        <v>49</v>
      </c>
      <c r="J17" s="9">
        <f>L12+Q12+V12+AB12+AG12+AL12</f>
        <v>48935</v>
      </c>
      <c r="K17" s="8"/>
      <c r="P17" s="8"/>
    </row>
    <row r="18" spans="7:16" ht="18.75">
      <c r="G18" s="3"/>
      <c r="H18" s="3"/>
      <c r="I18" s="3" t="s">
        <v>50</v>
      </c>
      <c r="J18" s="9">
        <f>J15*350</f>
        <v>24500</v>
      </c>
      <c r="P18" s="8"/>
    </row>
    <row r="19" spans="7:10" ht="18.75">
      <c r="G19" s="3"/>
      <c r="H19" s="3"/>
      <c r="I19" s="3"/>
      <c r="J19" s="7">
        <f>SUBTOTAL(9,J16:J18)</f>
        <v>199275</v>
      </c>
    </row>
    <row r="20" ht="18.75">
      <c r="B20" s="4"/>
    </row>
    <row r="21" ht="18.75">
      <c r="B21" s="4"/>
    </row>
    <row r="22" spans="2:36" ht="18.75">
      <c r="B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2:36" ht="18.75">
      <c r="B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2:23" ht="18.75">
      <c r="B24" s="4"/>
      <c r="W24" s="5"/>
    </row>
    <row r="25" ht="18.75">
      <c r="B25" s="4"/>
    </row>
    <row r="26" spans="2:13" ht="18.75">
      <c r="B26" s="4"/>
      <c r="G26" s="2"/>
      <c r="H26" s="2"/>
      <c r="I26" s="2"/>
      <c r="J26" s="2"/>
      <c r="K26" s="2"/>
      <c r="L26" s="2"/>
      <c r="M26" s="2"/>
    </row>
    <row r="27" spans="7:13" ht="18.75">
      <c r="G27" s="2"/>
      <c r="H27" s="3"/>
      <c r="I27" s="2"/>
      <c r="J27" s="2"/>
      <c r="K27" s="2"/>
      <c r="L27" s="2"/>
      <c r="M27" s="2"/>
    </row>
    <row r="28" spans="7:13" ht="18.75">
      <c r="G28" s="2"/>
      <c r="H28" s="3"/>
      <c r="I28" s="2"/>
      <c r="J28" s="2"/>
      <c r="K28" s="2"/>
      <c r="L28" s="2"/>
      <c r="M28" s="2"/>
    </row>
    <row r="29" spans="7:13" ht="18.75">
      <c r="G29" s="2"/>
      <c r="H29" s="3"/>
      <c r="I29" s="2"/>
      <c r="J29" s="2"/>
      <c r="K29" s="2"/>
      <c r="L29" s="2"/>
      <c r="M29" s="2"/>
    </row>
    <row r="30" spans="7:13" ht="18.75">
      <c r="G30" s="2"/>
      <c r="H30" s="3"/>
      <c r="I30" s="2"/>
      <c r="J30" s="2"/>
      <c r="K30" s="2"/>
      <c r="L30" s="2"/>
      <c r="M30" s="2"/>
    </row>
    <row r="31" spans="7:13" ht="18.75">
      <c r="G31" s="2"/>
      <c r="H31" s="2"/>
      <c r="I31" s="2"/>
      <c r="J31" s="2"/>
      <c r="K31" s="2"/>
      <c r="L31" s="2"/>
      <c r="M31" s="2"/>
    </row>
  </sheetData>
  <sheetProtection/>
  <autoFilter ref="A1:AL11">
    <sortState ref="A2:AL31">
      <sortCondition sortBy="value" ref="B2:B31"/>
    </sortState>
  </autoFilter>
  <printOptions/>
  <pageMargins left="0" right="0" top="0" bottom="0" header="0.31496062992125984" footer="0.31496062992125984"/>
  <pageSetup fitToHeight="0" fitToWidth="1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Милена Богданова</dc:creator>
  <cp:keywords/>
  <dc:description/>
  <cp:lastModifiedBy>Милена Богданова</cp:lastModifiedBy>
  <dcterms:created xsi:type="dcterms:W3CDTF">2019-06-19T09:02:34Z</dcterms:created>
  <dcterms:modified xsi:type="dcterms:W3CDTF">2022-03-02T13:08:00Z</dcterms:modified>
  <cp:category/>
  <cp:version/>
  <cp:contentType/>
  <cp:contentStatus/>
</cp:coreProperties>
</file>